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на 01.09.2021" sheetId="4" r:id="rId1"/>
    <sheet name="Лист1" sheetId="1" r:id="rId2"/>
    <sheet name="Лист2" sheetId="2" r:id="rId3"/>
    <sheet name="Лист3" sheetId="3" r:id="rId4"/>
  </sheets>
  <externalReferences>
    <externalReference r:id="rId5"/>
    <externalReference r:id="rId6"/>
  </externalReferences>
  <definedNames>
    <definedName name="_Otchet_Period_Source__AT_ObjectName">#REF!</definedName>
    <definedName name="_Period_">#REF!</definedName>
  </definedNames>
  <calcPr calcId="145621"/>
</workbook>
</file>

<file path=xl/calcChain.xml><?xml version="1.0" encoding="utf-8"?>
<calcChain xmlns="http://schemas.openxmlformats.org/spreadsheetml/2006/main">
  <c r="E14" i="4" l="1"/>
  <c r="E20" i="4"/>
  <c r="E15" i="4"/>
  <c r="E13" i="4"/>
  <c r="F10" i="4" l="1"/>
  <c r="F11" i="4"/>
  <c r="F12" i="4"/>
  <c r="F13" i="4"/>
  <c r="F18" i="4"/>
  <c r="F19" i="4"/>
  <c r="E19" i="4"/>
  <c r="E18" i="4"/>
  <c r="E12" i="4"/>
  <c r="E11" i="4"/>
  <c r="E10" i="4"/>
  <c r="E8" i="4" l="1"/>
  <c r="E7" i="4" s="1"/>
  <c r="H20" i="4"/>
  <c r="G20" i="4"/>
  <c r="D20" i="4"/>
  <c r="H19" i="4"/>
  <c r="G19" i="4"/>
  <c r="D19" i="4"/>
  <c r="H18" i="4"/>
  <c r="G18" i="4"/>
  <c r="D18" i="4"/>
  <c r="F16" i="4"/>
  <c r="E16" i="4"/>
  <c r="C16" i="4"/>
  <c r="D16" i="4" s="1"/>
  <c r="B16" i="4"/>
  <c r="H15" i="4"/>
  <c r="G15" i="4"/>
  <c r="D15" i="4"/>
  <c r="H14" i="4"/>
  <c r="G14" i="4"/>
  <c r="D14" i="4"/>
  <c r="H13" i="4"/>
  <c r="G13" i="4"/>
  <c r="D13" i="4"/>
  <c r="H12" i="4"/>
  <c r="G12" i="4"/>
  <c r="D12" i="4"/>
  <c r="H11" i="4"/>
  <c r="G11" i="4"/>
  <c r="D11" i="4"/>
  <c r="H10" i="4"/>
  <c r="G10" i="4"/>
  <c r="D10" i="4"/>
  <c r="F8" i="4"/>
  <c r="C8" i="4"/>
  <c r="C7" i="4" s="1"/>
  <c r="D7" i="4" s="1"/>
  <c r="B8" i="4"/>
  <c r="B7" i="4" s="1"/>
  <c r="B6" i="4" s="1"/>
  <c r="H16" i="4" l="1"/>
  <c r="E6" i="4"/>
  <c r="G8" i="4"/>
  <c r="D8" i="4"/>
  <c r="H8" i="4"/>
  <c r="G16" i="4"/>
  <c r="C6" i="4"/>
  <c r="D6" i="4" s="1"/>
  <c r="F7" i="4"/>
  <c r="F6" i="4" s="1"/>
  <c r="H7" i="4" l="1"/>
  <c r="G7" i="4"/>
  <c r="G6" i="4" l="1"/>
  <c r="H6" i="4"/>
</calcChain>
</file>

<file path=xl/sharedStrings.xml><?xml version="1.0" encoding="utf-8"?>
<sst xmlns="http://schemas.openxmlformats.org/spreadsheetml/2006/main" count="26" uniqueCount="25">
  <si>
    <t>тыс. рублей</t>
  </si>
  <si>
    <t>ПОКАЗАТЕЛИ</t>
  </si>
  <si>
    <t xml:space="preserve">Фактически исполнено за 2020 год </t>
  </si>
  <si>
    <t xml:space="preserve">План на 2021 год </t>
  </si>
  <si>
    <t>Темпы роста плана  2021 года к факту 2020 года (4=3/2)</t>
  </si>
  <si>
    <t>2020 год</t>
  </si>
  <si>
    <t>2021 год</t>
  </si>
  <si>
    <t>темп роста (7=6/5)</t>
  </si>
  <si>
    <t>НАЛОГОВЫЕ И НЕНАЛОГОВЫЕ ДОХОДЫ ОБЛАСТНОГО БЮДЖЕТА, всего</t>
  </si>
  <si>
    <t xml:space="preserve">Налоговые и неналоговые доходы без доходов, направляемых в дорожный фонд </t>
  </si>
  <si>
    <t>Налоговые доходы</t>
  </si>
  <si>
    <t>в том числе:</t>
  </si>
  <si>
    <t>Налог на прибыль организаций</t>
  </si>
  <si>
    <t>Налог на доходы физических лиц</t>
  </si>
  <si>
    <t>Налог, взимаемый в связи с применением упрощенной системы налогообложения</t>
  </si>
  <si>
    <t>Налог на имущество организаций</t>
  </si>
  <si>
    <t>Прочие налоги и сборы</t>
  </si>
  <si>
    <t>Неналоговые доходы</t>
  </si>
  <si>
    <t>Доходы, направляемые в дорожный фонд Смоленской области</t>
  </si>
  <si>
    <t>Акцизы на нефтепродукты</t>
  </si>
  <si>
    <t>Транспортный налог</t>
  </si>
  <si>
    <t>Прочие доходы</t>
  </si>
  <si>
    <t>Анализ исполнения налоговых и неналоговых доходов областного бюджета по состоянию на 01.09.2021</t>
  </si>
  <si>
    <t>исполнено по состоянию на 1 сентября</t>
  </si>
  <si>
    <t>% исполнения плана  по состоянию на 01.09.2021 (8=6/3*100)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</si>
</sst>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#,##0_ ;[Red]\-#,##0\ "/>
    <numFmt numFmtId="166" formatCode="_-* #,##0.00&quot;р.&quot;_-;\-* #,##0.00&quot;р.&quot;_-;_-* &quot;-&quot;??&quot;р.&quot;_-;_-@_-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 CE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">
    <xf numFmtId="0" fontId="0" fillId="0" borderId="0"/>
    <xf numFmtId="0" fontId="2" fillId="0" borderId="0"/>
    <xf numFmtId="0" fontId="6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  <xf numFmtId="0" fontId="15" fillId="0" borderId="0"/>
    <xf numFmtId="0" fontId="1" fillId="2" borderId="1" applyNumberFormat="0" applyFont="0" applyAlignment="0" applyProtection="0"/>
    <xf numFmtId="0" fontId="2" fillId="8" borderId="6" applyNumberFormat="0" applyFon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1" applyFont="1" applyBorder="1" applyAlignment="1"/>
    <xf numFmtId="0" fontId="2" fillId="0" borderId="0" xfId="1"/>
    <xf numFmtId="0" fontId="4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Border="1"/>
    <xf numFmtId="164" fontId="7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4" xfId="2" applyNumberFormat="1" applyFont="1" applyFill="1" applyBorder="1" applyAlignment="1">
      <alignment horizontal="center" vertical="center" wrapText="1"/>
    </xf>
    <xf numFmtId="1" fontId="9" fillId="0" borderId="3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4" xfId="2" applyNumberFormat="1" applyFont="1" applyBorder="1" applyAlignment="1">
      <alignment horizontal="center" vertical="top" wrapText="1"/>
    </xf>
    <xf numFmtId="1" fontId="10" fillId="0" borderId="3" xfId="1" applyNumberFormat="1" applyFont="1" applyFill="1" applyBorder="1" applyAlignment="1" applyProtection="1">
      <alignment horizontal="center" vertical="top" wrapText="1"/>
      <protection locked="0"/>
    </xf>
    <xf numFmtId="0" fontId="11" fillId="3" borderId="3" xfId="1" applyFont="1" applyFill="1" applyBorder="1" applyAlignment="1">
      <alignment horizontal="left" wrapText="1"/>
    </xf>
    <xf numFmtId="164" fontId="4" fillId="3" borderId="3" xfId="1" applyNumberFormat="1" applyFont="1" applyFill="1" applyBorder="1" applyAlignment="1">
      <alignment horizontal="center"/>
    </xf>
    <xf numFmtId="164" fontId="4" fillId="3" borderId="4" xfId="2" applyNumberFormat="1" applyFont="1" applyFill="1" applyBorder="1" applyAlignment="1">
      <alignment horizontal="center" wrapText="1"/>
    </xf>
    <xf numFmtId="164" fontId="4" fillId="3" borderId="3" xfId="3" applyNumberFormat="1" applyFont="1" applyFill="1" applyBorder="1" applyAlignment="1">
      <alignment horizontal="center"/>
    </xf>
    <xf numFmtId="164" fontId="4" fillId="3" borderId="3" xfId="2" applyNumberFormat="1" applyFont="1" applyFill="1" applyBorder="1" applyAlignment="1">
      <alignment horizontal="center" wrapText="1"/>
    </xf>
    <xf numFmtId="165" fontId="4" fillId="4" borderId="3" xfId="2" applyNumberFormat="1" applyFont="1" applyFill="1" applyBorder="1" applyAlignment="1">
      <alignment horizontal="left" wrapText="1"/>
    </xf>
    <xf numFmtId="164" fontId="4" fillId="4" borderId="3" xfId="2" applyNumberFormat="1" applyFont="1" applyFill="1" applyBorder="1" applyAlignment="1">
      <alignment horizontal="center" wrapText="1"/>
    </xf>
    <xf numFmtId="164" fontId="4" fillId="4" borderId="4" xfId="2" applyNumberFormat="1" applyFont="1" applyFill="1" applyBorder="1" applyAlignment="1">
      <alignment horizontal="center" wrapText="1"/>
    </xf>
    <xf numFmtId="164" fontId="4" fillId="4" borderId="3" xfId="3" applyNumberFormat="1" applyFont="1" applyFill="1" applyBorder="1" applyAlignment="1">
      <alignment horizontal="center"/>
    </xf>
    <xf numFmtId="164" fontId="2" fillId="0" borderId="0" xfId="1" applyNumberFormat="1"/>
    <xf numFmtId="164" fontId="2" fillId="0" borderId="0" xfId="1" applyNumberFormat="1" applyBorder="1"/>
    <xf numFmtId="164" fontId="4" fillId="0" borderId="0" xfId="0" applyNumberFormat="1" applyFont="1" applyFill="1" applyBorder="1" applyAlignment="1" applyProtection="1">
      <alignment horizontal="right" wrapText="1"/>
      <protection locked="0"/>
    </xf>
    <xf numFmtId="165" fontId="12" fillId="0" borderId="3" xfId="2" applyNumberFormat="1" applyFont="1" applyFill="1" applyBorder="1" applyAlignment="1">
      <alignment horizontal="center" wrapText="1"/>
    </xf>
    <xf numFmtId="164" fontId="4" fillId="0" borderId="3" xfId="1" applyNumberFormat="1" applyFont="1" applyFill="1" applyBorder="1" applyAlignment="1">
      <alignment horizontal="center"/>
    </xf>
    <xf numFmtId="164" fontId="4" fillId="5" borderId="3" xfId="3" applyNumberFormat="1" applyFont="1" applyFill="1" applyBorder="1" applyAlignment="1">
      <alignment horizontal="center"/>
    </xf>
    <xf numFmtId="164" fontId="4" fillId="0" borderId="4" xfId="2" applyNumberFormat="1" applyFont="1" applyFill="1" applyBorder="1" applyAlignment="1">
      <alignment horizontal="center" wrapText="1"/>
    </xf>
    <xf numFmtId="164" fontId="4" fillId="0" borderId="3" xfId="3" applyNumberFormat="1" applyFont="1" applyFill="1" applyBorder="1" applyAlignment="1">
      <alignment horizontal="center"/>
    </xf>
    <xf numFmtId="164" fontId="4" fillId="0" borderId="3" xfId="2" applyNumberFormat="1" applyFont="1" applyBorder="1" applyAlignment="1">
      <alignment horizontal="center" wrapText="1"/>
    </xf>
    <xf numFmtId="0" fontId="4" fillId="0" borderId="3" xfId="1" applyFont="1" applyFill="1" applyBorder="1" applyAlignment="1">
      <alignment horizontal="left" wrapText="1"/>
    </xf>
    <xf numFmtId="164" fontId="11" fillId="0" borderId="3" xfId="1" applyNumberFormat="1" applyFont="1" applyFill="1" applyBorder="1" applyAlignment="1">
      <alignment horizontal="center"/>
    </xf>
    <xf numFmtId="164" fontId="4" fillId="5" borderId="3" xfId="1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/>
    </xf>
    <xf numFmtId="0" fontId="4" fillId="0" borderId="3" xfId="1" applyFont="1" applyBorder="1" applyAlignment="1">
      <alignment horizontal="left" wrapText="1"/>
    </xf>
    <xf numFmtId="164" fontId="11" fillId="0" borderId="3" xfId="1" applyNumberFormat="1" applyFont="1" applyFill="1" applyBorder="1" applyAlignment="1">
      <alignment horizontal="center" wrapText="1"/>
    </xf>
    <xf numFmtId="164" fontId="4" fillId="0" borderId="3" xfId="0" applyNumberFormat="1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center"/>
    </xf>
    <xf numFmtId="164" fontId="4" fillId="6" borderId="3" xfId="1" applyNumberFormat="1" applyFont="1" applyFill="1" applyBorder="1" applyAlignment="1">
      <alignment horizontal="center" wrapText="1"/>
    </xf>
    <xf numFmtId="164" fontId="4" fillId="4" borderId="3" xfId="1" applyNumberFormat="1" applyFont="1" applyFill="1" applyBorder="1" applyAlignment="1">
      <alignment horizontal="center"/>
    </xf>
    <xf numFmtId="14" fontId="4" fillId="7" borderId="3" xfId="1" applyNumberFormat="1" applyFont="1" applyFill="1" applyBorder="1" applyAlignment="1">
      <alignment horizontal="left" wrapText="1"/>
    </xf>
    <xf numFmtId="164" fontId="4" fillId="7" borderId="3" xfId="1" applyNumberFormat="1" applyFont="1" applyFill="1" applyBorder="1" applyAlignment="1">
      <alignment horizontal="center" wrapText="1"/>
    </xf>
    <xf numFmtId="164" fontId="4" fillId="7" borderId="5" xfId="1" applyNumberFormat="1" applyFont="1" applyFill="1" applyBorder="1" applyAlignment="1">
      <alignment horizontal="center" wrapText="1"/>
    </xf>
    <xf numFmtId="164" fontId="4" fillId="7" borderId="4" xfId="2" applyNumberFormat="1" applyFont="1" applyFill="1" applyBorder="1" applyAlignment="1">
      <alignment horizontal="center" wrapText="1"/>
    </xf>
    <xf numFmtId="164" fontId="4" fillId="7" borderId="3" xfId="3" applyNumberFormat="1" applyFont="1" applyFill="1" applyBorder="1" applyAlignment="1">
      <alignment horizontal="center"/>
    </xf>
    <xf numFmtId="164" fontId="4" fillId="7" borderId="3" xfId="2" applyNumberFormat="1" applyFont="1" applyFill="1" applyBorder="1" applyAlignment="1">
      <alignment horizontal="center" wrapText="1"/>
    </xf>
    <xf numFmtId="164" fontId="4" fillId="0" borderId="0" xfId="0" applyNumberFormat="1" applyFont="1" applyBorder="1"/>
    <xf numFmtId="14" fontId="12" fillId="0" borderId="3" xfId="1" applyNumberFormat="1" applyFont="1" applyFill="1" applyBorder="1" applyAlignment="1">
      <alignment horizontal="center" wrapText="1"/>
    </xf>
    <xf numFmtId="2" fontId="4" fillId="0" borderId="3" xfId="1" applyNumberFormat="1" applyFont="1" applyFill="1" applyBorder="1" applyAlignment="1">
      <alignment horizontal="center" wrapText="1"/>
    </xf>
    <xf numFmtId="164" fontId="4" fillId="0" borderId="3" xfId="1" applyNumberFormat="1" applyFont="1" applyBorder="1" applyAlignment="1">
      <alignment horizontal="center" wrapText="1"/>
    </xf>
    <xf numFmtId="164" fontId="4" fillId="0" borderId="3" xfId="1" applyNumberFormat="1" applyFont="1" applyBorder="1" applyAlignment="1">
      <alignment horizontal="center"/>
    </xf>
    <xf numFmtId="0" fontId="4" fillId="0" borderId="3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 wrapText="1"/>
    </xf>
    <xf numFmtId="0" fontId="4" fillId="0" borderId="0" xfId="1" applyFont="1" applyFill="1" applyBorder="1" applyAlignment="1">
      <alignment horizontal="left" vertical="center" wrapText="1"/>
    </xf>
    <xf numFmtId="164" fontId="4" fillId="0" borderId="0" xfId="1" applyNumberFormat="1" applyFont="1" applyFill="1" applyBorder="1" applyAlignment="1"/>
    <xf numFmtId="0" fontId="2" fillId="0" borderId="0" xfId="1" applyFill="1" applyBorder="1" applyAlignment="1"/>
    <xf numFmtId="164" fontId="5" fillId="0" borderId="0" xfId="1" applyNumberFormat="1" applyFont="1" applyFill="1" applyBorder="1" applyAlignment="1"/>
    <xf numFmtId="164" fontId="4" fillId="5" borderId="0" xfId="1" applyNumberFormat="1" applyFont="1" applyFill="1" applyBorder="1" applyAlignment="1"/>
    <xf numFmtId="0" fontId="2" fillId="0" borderId="0" xfId="1" applyBorder="1" applyAlignment="1"/>
    <xf numFmtId="0" fontId="4" fillId="0" borderId="0" xfId="1" applyFont="1" applyBorder="1" applyAlignment="1">
      <alignment horizontal="left" vertical="center" wrapText="1"/>
    </xf>
    <xf numFmtId="165" fontId="13" fillId="5" borderId="0" xfId="2" applyNumberFormat="1" applyFont="1" applyFill="1" applyBorder="1" applyAlignment="1">
      <alignment horizontal="left" vertical="center" wrapText="1"/>
    </xf>
    <xf numFmtId="164" fontId="13" fillId="5" borderId="0" xfId="3" applyNumberFormat="1" applyFont="1" applyFill="1" applyBorder="1" applyAlignment="1">
      <alignment horizontal="right"/>
    </xf>
    <xf numFmtId="164" fontId="13" fillId="5" borderId="0" xfId="1" applyNumberFormat="1" applyFont="1" applyFill="1" applyBorder="1" applyAlignment="1">
      <alignment horizontal="right" wrapText="1"/>
    </xf>
    <xf numFmtId="164" fontId="13" fillId="5" borderId="0" xfId="2" applyNumberFormat="1" applyFont="1" applyFill="1" applyBorder="1" applyAlignment="1">
      <alignment horizontal="right" wrapText="1"/>
    </xf>
    <xf numFmtId="164" fontId="13" fillId="5" borderId="0" xfId="1" applyNumberFormat="1" applyFont="1" applyFill="1" applyBorder="1" applyAlignment="1">
      <alignment horizontal="right"/>
    </xf>
    <xf numFmtId="14" fontId="12" fillId="0" borderId="0" xfId="1" applyNumberFormat="1" applyFont="1" applyFill="1" applyBorder="1" applyAlignment="1">
      <alignment horizontal="left" wrapText="1"/>
    </xf>
    <xf numFmtId="164" fontId="2" fillId="0" borderId="0" xfId="1" applyNumberFormat="1" applyFill="1" applyBorder="1" applyAlignment="1"/>
    <xf numFmtId="0" fontId="2" fillId="0" borderId="0" xfId="1" applyAlignment="1"/>
    <xf numFmtId="0" fontId="2" fillId="0" borderId="0" xfId="1" applyFill="1" applyBorder="1"/>
    <xf numFmtId="0" fontId="3" fillId="0" borderId="0" xfId="1" applyFont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4" fontId="4" fillId="0" borderId="0" xfId="0" applyNumberFormat="1" applyFont="1" applyBorder="1"/>
    <xf numFmtId="164" fontId="4" fillId="0" borderId="3" xfId="2" applyNumberFormat="1" applyFont="1" applyFill="1" applyBorder="1" applyAlignment="1">
      <alignment horizontal="center" wrapText="1"/>
    </xf>
  </cellXfs>
  <cellStyles count="18">
    <cellStyle name="Денежный 2" xfId="4"/>
    <cellStyle name="Обычный" xfId="0" builtinId="0"/>
    <cellStyle name="Обычный 2" xfId="5"/>
    <cellStyle name="Обычный 2 2" xfId="1"/>
    <cellStyle name="Обычный 3" xfId="6"/>
    <cellStyle name="Обычный 4" xfId="7"/>
    <cellStyle name="Обычный 5" xfId="8"/>
    <cellStyle name="Обычный_Лист1" xfId="2"/>
    <cellStyle name="Обычный_Лист1_1 2" xfId="3"/>
    <cellStyle name="Примечание 2" xfId="9"/>
    <cellStyle name="Примечание 3" xfId="10"/>
    <cellStyle name="Стиль 1" xfId="11"/>
    <cellStyle name="Стиль 2" xfId="12"/>
    <cellStyle name="Стиль 3" xfId="13"/>
    <cellStyle name="Стиль 4" xfId="14"/>
    <cellStyle name="Стиль 5" xfId="15"/>
    <cellStyle name="Стиль 6" xfId="16"/>
    <cellStyle name="Финансовый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68.2\Archive$\&#1054;&#1090;&#1076;&#1077;&#1083;%2003\2021%20&#1075;&#1086;&#1076;%20&#1086;&#1073;&#1083;&#1072;&#1089;&#1090;&#1085;&#1086;&#1081;%20&#1073;&#1102;&#1076;&#1078;&#1077;&#1090;%20(&#1080;&#1089;&#1087;&#1086;&#1083;&#1085;&#1077;&#1085;&#1080;&#1077;)\&#1048;&#1089;&#1087;&#1086;&#1083;&#1085;&#1077;&#1085;&#1080;&#1077;%20&#1054;&#1041;%202021%20&#1075;&#1086;&#1076;%20(&#1087;&#1086;&#1084;&#1077;&#1089;&#1103;&#1095;&#1085;&#1086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68.2\Archive$\&#1054;&#1090;&#1076;&#1077;&#1083;%2003\&#1057;&#1090;&#1088;&#1077;&#1083;&#1082;&#1086;&#1074;&#1089;&#1082;&#1072;&#1103;\&#1044;&#1086;&#1088;&#1086;&#1078;&#1085;&#1099;&#1081;%20&#1092;&#1086;&#1085;&#1076;\&#1044;&#1060;%202021\&#1044;&#1060;%20&#1085;&#1072;%2001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мес 2019"/>
      <sheetName val="помес 2020"/>
      <sheetName val="помес 2021"/>
      <sheetName val="2020 год"/>
      <sheetName val="011220"/>
      <sheetName val="011120"/>
      <sheetName val="011020"/>
      <sheetName val="010920"/>
      <sheetName val="01.02.21"/>
      <sheetName val="01.03.21"/>
      <sheetName val="01.04.21"/>
      <sheetName val="01.05.21"/>
      <sheetName val="01062021"/>
      <sheetName val="01072021"/>
      <sheetName val="01082021"/>
      <sheetName val="0109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B10">
            <v>6991487.8000000007</v>
          </cell>
          <cell r="D10">
            <v>8997254.3647000007</v>
          </cell>
        </row>
        <row r="13">
          <cell r="B13">
            <v>7065552.5</v>
          </cell>
          <cell r="D13">
            <v>7368293.0204499997</v>
          </cell>
        </row>
        <row r="16">
          <cell r="B16">
            <v>0</v>
          </cell>
        </row>
        <row r="17">
          <cell r="B17">
            <v>402442.8</v>
          </cell>
        </row>
        <row r="18">
          <cell r="B18">
            <v>1727.1</v>
          </cell>
        </row>
        <row r="19">
          <cell r="B19">
            <v>2460.1</v>
          </cell>
        </row>
        <row r="20">
          <cell r="B20">
            <v>448443.7</v>
          </cell>
        </row>
        <row r="21">
          <cell r="B21">
            <v>3364264.9</v>
          </cell>
          <cell r="D21">
            <v>4681433.7303500008</v>
          </cell>
        </row>
        <row r="23">
          <cell r="B23">
            <v>1089870.2</v>
          </cell>
          <cell r="D23">
            <v>1612264.51896</v>
          </cell>
        </row>
        <row r="24">
          <cell r="B24">
            <v>0.1</v>
          </cell>
        </row>
        <row r="27">
          <cell r="B27">
            <v>3009889.3</v>
          </cell>
          <cell r="D27">
            <v>3039062.4616399999</v>
          </cell>
        </row>
        <row r="28">
          <cell r="B28">
            <v>382039.70000000007</v>
          </cell>
          <cell r="D28">
            <v>444983.03830000001</v>
          </cell>
        </row>
        <row r="31">
          <cell r="B31">
            <v>3972.4</v>
          </cell>
        </row>
        <row r="34">
          <cell r="B34">
            <v>76307.7</v>
          </cell>
        </row>
        <row r="35">
          <cell r="B35">
            <v>37.6</v>
          </cell>
        </row>
        <row r="36">
          <cell r="B36">
            <v>406348.20000000007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9.2021"/>
      <sheetName val="Лист1"/>
    </sheetNames>
    <sheetDataSet>
      <sheetData sheetId="0">
        <row r="19">
          <cell r="F19">
            <v>644800</v>
          </cell>
        </row>
        <row r="21">
          <cell r="F21">
            <v>199245394.26000002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40"/>
  <sheetViews>
    <sheetView tabSelected="1" zoomScale="80" zoomScaleNormal="80" workbookViewId="0">
      <selection activeCell="E12" sqref="E12"/>
    </sheetView>
  </sheetViews>
  <sheetFormatPr defaultColWidth="8.85546875" defaultRowHeight="12.75"/>
  <cols>
    <col min="1" max="1" width="45.85546875" style="2" customWidth="1"/>
    <col min="2" max="5" width="18.7109375" style="2" customWidth="1"/>
    <col min="6" max="6" width="18.5703125" style="2" customWidth="1"/>
    <col min="7" max="8" width="18.7109375" style="2" customWidth="1"/>
    <col min="9" max="9" width="16.42578125" style="2" customWidth="1"/>
    <col min="10" max="10" width="15.85546875" style="2" customWidth="1"/>
    <col min="11" max="11" width="12.85546875" style="2" customWidth="1"/>
    <col min="12" max="12" width="13.7109375" style="2" customWidth="1"/>
    <col min="13" max="13" width="13.42578125" style="2" customWidth="1"/>
    <col min="14" max="14" width="13.85546875" style="2" customWidth="1"/>
    <col min="15" max="16384" width="8.85546875" style="2"/>
  </cols>
  <sheetData>
    <row r="1" spans="1:13" ht="34.5" customHeight="1">
      <c r="A1" s="71" t="s">
        <v>22</v>
      </c>
      <c r="B1" s="71"/>
      <c r="C1" s="71"/>
      <c r="D1" s="71"/>
      <c r="E1" s="71"/>
      <c r="F1" s="71"/>
      <c r="G1" s="71"/>
      <c r="H1" s="71"/>
      <c r="I1" s="1"/>
      <c r="J1" s="1"/>
      <c r="K1" s="1"/>
      <c r="L1" s="1"/>
      <c r="M1" s="1"/>
    </row>
    <row r="2" spans="1:13" ht="18.75">
      <c r="A2" s="3"/>
      <c r="B2" s="3"/>
      <c r="C2" s="3"/>
      <c r="D2" s="3"/>
      <c r="E2" s="3"/>
      <c r="F2" s="3"/>
      <c r="H2" s="4" t="s">
        <v>0</v>
      </c>
      <c r="I2" s="1"/>
      <c r="J2" s="1"/>
      <c r="K2" s="1"/>
      <c r="L2" s="1"/>
      <c r="M2" s="1"/>
    </row>
    <row r="3" spans="1:13" ht="24.75" customHeight="1">
      <c r="A3" s="72" t="s">
        <v>1</v>
      </c>
      <c r="B3" s="74" t="s">
        <v>2</v>
      </c>
      <c r="C3" s="75" t="s">
        <v>3</v>
      </c>
      <c r="D3" s="75" t="s">
        <v>4</v>
      </c>
      <c r="E3" s="74" t="s">
        <v>23</v>
      </c>
      <c r="F3" s="74"/>
      <c r="G3" s="74"/>
      <c r="H3" s="75" t="s">
        <v>24</v>
      </c>
      <c r="J3" s="5"/>
      <c r="K3" s="5"/>
    </row>
    <row r="4" spans="1:13" ht="66.75" customHeight="1">
      <c r="A4" s="73"/>
      <c r="B4" s="74"/>
      <c r="C4" s="76"/>
      <c r="D4" s="76"/>
      <c r="E4" s="6" t="s">
        <v>5</v>
      </c>
      <c r="F4" s="6" t="s">
        <v>6</v>
      </c>
      <c r="G4" s="6" t="s">
        <v>7</v>
      </c>
      <c r="H4" s="76"/>
      <c r="J4" s="5"/>
      <c r="K4" s="5"/>
    </row>
    <row r="5" spans="1:13" ht="17.25" customHeight="1">
      <c r="A5" s="7">
        <v>1</v>
      </c>
      <c r="B5" s="8">
        <v>5</v>
      </c>
      <c r="C5" s="9">
        <v>3</v>
      </c>
      <c r="D5" s="9">
        <v>4</v>
      </c>
      <c r="E5" s="10">
        <v>5</v>
      </c>
      <c r="F5" s="10">
        <v>6</v>
      </c>
      <c r="G5" s="10">
        <v>7</v>
      </c>
      <c r="H5" s="10">
        <v>8</v>
      </c>
      <c r="J5" s="5"/>
      <c r="K5" s="5"/>
    </row>
    <row r="6" spans="1:13" ht="57.75" customHeight="1">
      <c r="A6" s="11" t="s">
        <v>8</v>
      </c>
      <c r="B6" s="12">
        <f>B7+B16</f>
        <v>36358991.899999999</v>
      </c>
      <c r="C6" s="12">
        <f>C7+C16</f>
        <v>38499764.799999997</v>
      </c>
      <c r="D6" s="13">
        <f>C6/B6*100</f>
        <v>105.8878774909048</v>
      </c>
      <c r="E6" s="12">
        <f>E7+E16</f>
        <v>23244844.099999998</v>
      </c>
      <c r="F6" s="12">
        <f>F7+F16</f>
        <v>27824596.165749997</v>
      </c>
      <c r="G6" s="14">
        <f>F6/E6*100</f>
        <v>119.70222749633325</v>
      </c>
      <c r="H6" s="15">
        <f>F6/C6*100</f>
        <v>72.272119869547879</v>
      </c>
      <c r="J6" s="21"/>
      <c r="K6" s="5"/>
    </row>
    <row r="7" spans="1:13" ht="57.75" customHeight="1">
      <c r="A7" s="16" t="s">
        <v>9</v>
      </c>
      <c r="B7" s="17">
        <f>B8+B15</f>
        <v>29633837.199999996</v>
      </c>
      <c r="C7" s="18">
        <f>C8+C15</f>
        <v>29701877.199999999</v>
      </c>
      <c r="D7" s="18">
        <f>C7/B7*100</f>
        <v>100.22960239519708</v>
      </c>
      <c r="E7" s="18">
        <f>E8+E15</f>
        <v>19298649.305739999</v>
      </c>
      <c r="F7" s="18">
        <f>F8+F15</f>
        <v>22536436.965749998</v>
      </c>
      <c r="G7" s="19">
        <f>F7/E7*100</f>
        <v>116.77727600888102</v>
      </c>
      <c r="H7" s="17">
        <f>F7/C7*100</f>
        <v>75.875463405895431</v>
      </c>
      <c r="I7" s="20"/>
      <c r="J7" s="21"/>
      <c r="K7" s="5"/>
    </row>
    <row r="8" spans="1:13" ht="27" customHeight="1">
      <c r="A8" s="16" t="s">
        <v>10</v>
      </c>
      <c r="B8" s="17">
        <f>SUM(B10:B14)</f>
        <v>29238828.299999997</v>
      </c>
      <c r="C8" s="18">
        <f>SUM(C10:C14)</f>
        <v>29391799.800000001</v>
      </c>
      <c r="D8" s="18">
        <f>C8/B8*100</f>
        <v>100.52317930948007</v>
      </c>
      <c r="E8" s="18">
        <f>SUM(E10:E14)</f>
        <v>19091546.5</v>
      </c>
      <c r="F8" s="18">
        <f>SUM(F10:F14)</f>
        <v>22119012.265749998</v>
      </c>
      <c r="G8" s="19">
        <f>F8/E8*100</f>
        <v>115.85762455519253</v>
      </c>
      <c r="H8" s="17">
        <f>F8/C8*100</f>
        <v>75.255725801963308</v>
      </c>
      <c r="I8" s="20"/>
      <c r="J8" s="22"/>
      <c r="K8" s="21"/>
    </row>
    <row r="9" spans="1:13" ht="24.95" customHeight="1">
      <c r="A9" s="23" t="s">
        <v>11</v>
      </c>
      <c r="B9" s="24"/>
      <c r="C9" s="25"/>
      <c r="D9" s="26"/>
      <c r="E9" s="24"/>
      <c r="F9" s="24"/>
      <c r="G9" s="27"/>
      <c r="H9" s="28"/>
      <c r="I9" s="20"/>
      <c r="J9" s="21"/>
      <c r="K9" s="5"/>
    </row>
    <row r="10" spans="1:13" ht="24.95" customHeight="1">
      <c r="A10" s="29" t="s">
        <v>12</v>
      </c>
      <c r="B10" s="30">
        <v>10468569.699999999</v>
      </c>
      <c r="C10" s="31">
        <v>10220525</v>
      </c>
      <c r="D10" s="26">
        <f t="shared" ref="D10:D16" si="0">C10/B10*100</f>
        <v>97.630576983214823</v>
      </c>
      <c r="E10" s="32">
        <f>'[1]01092021'!$B$10</f>
        <v>6991487.8000000007</v>
      </c>
      <c r="F10" s="32">
        <f>'[1]01092021'!$D$10</f>
        <v>8997254.3647000007</v>
      </c>
      <c r="G10" s="27">
        <f t="shared" ref="G10:G16" si="1">F10/E10*100</f>
        <v>128.68869433913625</v>
      </c>
      <c r="H10" s="28">
        <f t="shared" ref="H10:H16" si="2">F10/C10*100</f>
        <v>88.031234840675992</v>
      </c>
      <c r="I10" s="20"/>
      <c r="J10" s="5"/>
      <c r="K10" s="5"/>
    </row>
    <row r="11" spans="1:13" ht="24.95" customHeight="1">
      <c r="A11" s="33" t="s">
        <v>13</v>
      </c>
      <c r="B11" s="30">
        <v>11665284.199999999</v>
      </c>
      <c r="C11" s="31">
        <v>11738241.199999999</v>
      </c>
      <c r="D11" s="26">
        <f t="shared" si="0"/>
        <v>100.62541982474804</v>
      </c>
      <c r="E11" s="30">
        <f>'[1]01092021'!$B$13</f>
        <v>7065552.5</v>
      </c>
      <c r="F11" s="30">
        <f>'[1]01092021'!$D$13</f>
        <v>7368293.0204499997</v>
      </c>
      <c r="G11" s="27">
        <f t="shared" si="1"/>
        <v>104.28473952249311</v>
      </c>
      <c r="H11" s="28">
        <f t="shared" si="2"/>
        <v>62.771695477257708</v>
      </c>
      <c r="J11" s="21"/>
      <c r="K11" s="5"/>
    </row>
    <row r="12" spans="1:13" ht="58.5" customHeight="1">
      <c r="A12" s="29" t="s">
        <v>14</v>
      </c>
      <c r="B12" s="34">
        <v>1619176</v>
      </c>
      <c r="C12" s="31">
        <v>1590410.6</v>
      </c>
      <c r="D12" s="26">
        <f t="shared" si="0"/>
        <v>98.223454399027659</v>
      </c>
      <c r="E12" s="35">
        <f>'[1]01092021'!$B$23</f>
        <v>1089870.2</v>
      </c>
      <c r="F12" s="35">
        <f>'[1]01092021'!$D$23</f>
        <v>1612264.51896</v>
      </c>
      <c r="G12" s="27">
        <f t="shared" si="1"/>
        <v>147.93179214919357</v>
      </c>
      <c r="H12" s="28">
        <f t="shared" si="2"/>
        <v>101.37410546433732</v>
      </c>
      <c r="J12" s="5"/>
      <c r="K12" s="5"/>
    </row>
    <row r="13" spans="1:13" ht="24.95" customHeight="1">
      <c r="A13" s="33" t="s">
        <v>15</v>
      </c>
      <c r="B13" s="34">
        <v>4016565.9</v>
      </c>
      <c r="C13" s="31">
        <v>4186783.5</v>
      </c>
      <c r="D13" s="26">
        <f t="shared" si="0"/>
        <v>104.23788888911297</v>
      </c>
      <c r="E13" s="36">
        <f>'[1]01092021'!$B$27</f>
        <v>3009889.3</v>
      </c>
      <c r="F13" s="36">
        <f>'[1]01092021'!$D$27</f>
        <v>3039062.4616399999</v>
      </c>
      <c r="G13" s="27">
        <f t="shared" si="1"/>
        <v>100.96924367417766</v>
      </c>
      <c r="H13" s="28">
        <f t="shared" si="2"/>
        <v>72.587045918185169</v>
      </c>
      <c r="J13" s="5"/>
      <c r="K13" s="5"/>
    </row>
    <row r="14" spans="1:13" ht="24.95" customHeight="1">
      <c r="A14" s="33" t="s">
        <v>16</v>
      </c>
      <c r="B14" s="27">
        <v>1469232.5</v>
      </c>
      <c r="C14" s="37">
        <v>1655839.5</v>
      </c>
      <c r="D14" s="26">
        <f t="shared" si="0"/>
        <v>112.70098503810664</v>
      </c>
      <c r="E14" s="27">
        <f>'[1]01092021'!$B$16+'[1]01092021'!$B$17+'[1]01092021'!$B$18+'[1]01092021'!$B$19+'[1]01092021'!$B$20+'[1]01092021'!$B$25+'[1]01092021'!$B$31+'[1]01092021'!$B$34-'[2]01.09.2021'!$F$19/1000+'[1]01092021'!$B$35+'[1]01092021'!$B$24</f>
        <v>934746.69999999984</v>
      </c>
      <c r="F14" s="27">
        <v>1102137.8999999999</v>
      </c>
      <c r="G14" s="27">
        <f t="shared" si="1"/>
        <v>117.90765348516344</v>
      </c>
      <c r="H14" s="28">
        <f t="shared" si="2"/>
        <v>66.560672094125067</v>
      </c>
      <c r="I14" s="5"/>
      <c r="J14" s="5"/>
      <c r="K14" s="5"/>
    </row>
    <row r="15" spans="1:13" ht="24.95" customHeight="1">
      <c r="A15" s="16" t="s">
        <v>17</v>
      </c>
      <c r="B15" s="38">
        <v>395008.9</v>
      </c>
      <c r="C15" s="38">
        <v>310077.40000000002</v>
      </c>
      <c r="D15" s="18">
        <f t="shared" si="0"/>
        <v>78.498838886921291</v>
      </c>
      <c r="E15" s="38">
        <f>'[1]01092021'!$B$36-('[2]01.09.2021'!$F$21/1000)</f>
        <v>207102.80574000004</v>
      </c>
      <c r="F15" s="38">
        <v>417424.7</v>
      </c>
      <c r="G15" s="19">
        <f t="shared" si="1"/>
        <v>201.55434326855098</v>
      </c>
      <c r="H15" s="17">
        <f t="shared" si="2"/>
        <v>134.61951757851426</v>
      </c>
      <c r="I15" s="5"/>
      <c r="J15" s="5"/>
      <c r="K15" s="5"/>
    </row>
    <row r="16" spans="1:13" ht="42" customHeight="1">
      <c r="A16" s="39" t="s">
        <v>18</v>
      </c>
      <c r="B16" s="40">
        <f>SUM(B18:B20)</f>
        <v>6725154.7000000002</v>
      </c>
      <c r="C16" s="41">
        <f>SUM(C18:C20)</f>
        <v>8797887.5999999996</v>
      </c>
      <c r="D16" s="42">
        <f t="shared" si="0"/>
        <v>130.82059807486658</v>
      </c>
      <c r="E16" s="41">
        <f>E18+E19+E20</f>
        <v>3946194.7942599999</v>
      </c>
      <c r="F16" s="41">
        <f>SUM(F18:F20)</f>
        <v>5288159.2</v>
      </c>
      <c r="G16" s="43">
        <f t="shared" si="1"/>
        <v>134.00654239603114</v>
      </c>
      <c r="H16" s="44">
        <f t="shared" si="2"/>
        <v>60.107146629152211</v>
      </c>
      <c r="I16" s="45"/>
      <c r="J16" s="45"/>
      <c r="K16" s="5"/>
    </row>
    <row r="17" spans="1:11" ht="21.75" customHeight="1">
      <c r="A17" s="46" t="s">
        <v>11</v>
      </c>
      <c r="B17" s="47"/>
      <c r="C17" s="48"/>
      <c r="D17" s="26"/>
      <c r="E17" s="47"/>
      <c r="F17" s="47"/>
      <c r="G17" s="27"/>
      <c r="H17" s="28"/>
      <c r="I17" s="20"/>
      <c r="J17" s="21"/>
      <c r="K17" s="5"/>
    </row>
    <row r="18" spans="1:11" ht="28.5" customHeight="1">
      <c r="A18" s="29" t="s">
        <v>19</v>
      </c>
      <c r="B18" s="24">
        <v>5242595.2</v>
      </c>
      <c r="C18" s="49">
        <v>7265098.4000000004</v>
      </c>
      <c r="D18" s="26">
        <f>C18/B18*100</f>
        <v>138.57828275583819</v>
      </c>
      <c r="E18" s="24">
        <f>'[1]01092021'!$B$21</f>
        <v>3364264.9</v>
      </c>
      <c r="F18" s="24">
        <f>'[1]01092021'!$D$21</f>
        <v>4681433.7303500008</v>
      </c>
      <c r="G18" s="27">
        <f>F18/E18*100</f>
        <v>139.15175735269838</v>
      </c>
      <c r="H18" s="28">
        <f>F18/C18*100</f>
        <v>64.43730659381022</v>
      </c>
      <c r="J18" s="5"/>
      <c r="K18" s="5"/>
    </row>
    <row r="19" spans="1:11" ht="24.95" customHeight="1">
      <c r="A19" s="29" t="s">
        <v>20</v>
      </c>
      <c r="B19" s="24">
        <v>1163290.8</v>
      </c>
      <c r="C19" s="49">
        <v>1222685</v>
      </c>
      <c r="D19" s="78">
        <f>C19/B19*100</f>
        <v>105.10570529742004</v>
      </c>
      <c r="E19" s="24">
        <f>'[1]01092021'!$B$28</f>
        <v>382039.70000000007</v>
      </c>
      <c r="F19" s="24">
        <f>'[1]01092021'!$D$28</f>
        <v>444983.03830000001</v>
      </c>
      <c r="G19" s="27">
        <f>F19/E19*100</f>
        <v>116.4756014361858</v>
      </c>
      <c r="H19" s="28">
        <f>F19/C19*100</f>
        <v>36.393923070946322</v>
      </c>
      <c r="I19" s="20"/>
      <c r="J19" s="21"/>
      <c r="K19" s="5"/>
    </row>
    <row r="20" spans="1:11" ht="24.95" customHeight="1">
      <c r="A20" s="50" t="s">
        <v>21</v>
      </c>
      <c r="B20" s="24">
        <v>319268.7</v>
      </c>
      <c r="C20" s="49">
        <v>310104.2</v>
      </c>
      <c r="D20" s="78">
        <f>C20/B20*100</f>
        <v>97.129533837798704</v>
      </c>
      <c r="E20" s="24">
        <f>('[2]01.09.2021'!$F$21+'[2]01.09.2021'!$F$19)/1000</f>
        <v>199890.19426000002</v>
      </c>
      <c r="F20" s="24">
        <v>161742.43134999927</v>
      </c>
      <c r="G20" s="27">
        <f>F20/E20*100</f>
        <v>80.915640684014036</v>
      </c>
      <c r="H20" s="28">
        <f>F20/C20*100</f>
        <v>52.157446222914515</v>
      </c>
      <c r="J20" s="5"/>
      <c r="K20" s="5"/>
    </row>
    <row r="21" spans="1:11" ht="22.5" customHeight="1">
      <c r="A21" s="51"/>
      <c r="B21" s="52"/>
      <c r="C21" s="52"/>
      <c r="D21" s="52"/>
      <c r="E21" s="77"/>
      <c r="F21" s="77"/>
      <c r="G21" s="53"/>
      <c r="H21" s="54"/>
      <c r="J21" s="5"/>
      <c r="K21" s="5"/>
    </row>
    <row r="22" spans="1:11" ht="18.75">
      <c r="A22" s="55"/>
      <c r="B22" s="56"/>
      <c r="C22" s="56"/>
      <c r="D22" s="54"/>
      <c r="E22" s="56"/>
      <c r="F22" s="56"/>
      <c r="G22" s="53"/>
      <c r="H22" s="57"/>
      <c r="J22" s="5"/>
      <c r="K22" s="5"/>
    </row>
    <row r="23" spans="1:11" ht="18.75">
      <c r="A23" s="55"/>
      <c r="B23" s="54"/>
      <c r="C23" s="54"/>
      <c r="D23" s="54"/>
      <c r="E23" s="54"/>
      <c r="F23" s="54"/>
      <c r="G23" s="53"/>
      <c r="H23" s="57"/>
      <c r="J23" s="5"/>
      <c r="K23" s="5"/>
    </row>
    <row r="24" spans="1:11" ht="18.75">
      <c r="A24" s="55"/>
      <c r="B24" s="58"/>
      <c r="C24" s="59"/>
      <c r="D24" s="54"/>
      <c r="E24" s="58"/>
      <c r="F24" s="58"/>
      <c r="G24" s="53"/>
      <c r="H24" s="60"/>
      <c r="J24" s="5"/>
      <c r="K24" s="5"/>
    </row>
    <row r="25" spans="1:11" ht="18.75">
      <c r="A25" s="55"/>
      <c r="B25" s="56"/>
      <c r="C25" s="59"/>
      <c r="D25" s="54"/>
      <c r="E25" s="56"/>
      <c r="F25" s="56"/>
      <c r="G25" s="53"/>
      <c r="H25" s="60"/>
      <c r="J25" s="5"/>
      <c r="K25" s="5"/>
    </row>
    <row r="26" spans="1:11" ht="18.75">
      <c r="A26" s="61"/>
      <c r="B26" s="59"/>
      <c r="C26" s="59"/>
      <c r="D26" s="59"/>
      <c r="E26" s="59"/>
      <c r="F26" s="59"/>
      <c r="G26" s="53"/>
      <c r="H26" s="60"/>
      <c r="J26" s="5"/>
      <c r="K26" s="5"/>
    </row>
    <row r="27" spans="1:11" ht="16.5" customHeight="1">
      <c r="A27" s="62"/>
      <c r="B27" s="63"/>
      <c r="C27" s="64"/>
      <c r="D27" s="65"/>
      <c r="E27" s="66"/>
      <c r="F27" s="63"/>
      <c r="G27" s="63"/>
      <c r="H27" s="60"/>
    </row>
    <row r="28" spans="1:11" ht="10.5" customHeight="1">
      <c r="A28" s="67"/>
      <c r="B28" s="67"/>
      <c r="C28" s="67"/>
      <c r="D28" s="67"/>
      <c r="E28" s="67"/>
      <c r="F28" s="67"/>
      <c r="G28" s="67"/>
      <c r="H28" s="60"/>
    </row>
    <row r="29" spans="1:11">
      <c r="A29" s="57"/>
      <c r="B29" s="57"/>
      <c r="C29" s="57"/>
      <c r="D29" s="57"/>
      <c r="E29" s="57"/>
      <c r="F29" s="57"/>
      <c r="G29" s="57"/>
      <c r="H29" s="60"/>
    </row>
    <row r="30" spans="1:11">
      <c r="A30" s="57"/>
      <c r="B30" s="57"/>
      <c r="C30" s="57"/>
      <c r="D30" s="57"/>
      <c r="E30" s="68"/>
      <c r="F30" s="57"/>
      <c r="G30" s="57"/>
      <c r="H30" s="69"/>
    </row>
    <row r="31" spans="1:11">
      <c r="A31" s="57"/>
      <c r="B31" s="57"/>
      <c r="C31" s="57"/>
      <c r="D31" s="57"/>
      <c r="E31" s="57"/>
      <c r="F31" s="57"/>
      <c r="G31" s="57"/>
    </row>
    <row r="32" spans="1:11">
      <c r="A32" s="57"/>
      <c r="B32" s="68"/>
      <c r="C32" s="57"/>
      <c r="D32" s="57"/>
      <c r="E32" s="68"/>
      <c r="F32" s="68"/>
      <c r="G32" s="57"/>
    </row>
    <row r="33" spans="1:7">
      <c r="A33" s="57"/>
      <c r="B33" s="57"/>
      <c r="C33" s="57"/>
      <c r="D33" s="57"/>
      <c r="E33" s="57"/>
      <c r="F33" s="57"/>
      <c r="G33" s="57"/>
    </row>
    <row r="34" spans="1:7">
      <c r="A34" s="70"/>
      <c r="B34" s="70"/>
      <c r="C34" s="70"/>
      <c r="D34" s="70"/>
      <c r="E34" s="70"/>
      <c r="F34" s="70"/>
      <c r="G34" s="70"/>
    </row>
    <row r="35" spans="1:7">
      <c r="A35" s="70"/>
      <c r="B35" s="70"/>
      <c r="C35" s="70"/>
      <c r="D35" s="70"/>
      <c r="E35" s="70"/>
      <c r="F35" s="70"/>
      <c r="G35" s="70"/>
    </row>
    <row r="36" spans="1:7">
      <c r="A36" s="70"/>
      <c r="B36" s="70"/>
      <c r="C36" s="70"/>
      <c r="D36" s="70"/>
      <c r="E36" s="70"/>
      <c r="F36" s="70"/>
      <c r="G36" s="70"/>
    </row>
    <row r="37" spans="1:7">
      <c r="A37" s="70"/>
      <c r="B37" s="70"/>
      <c r="C37" s="70"/>
      <c r="D37" s="70"/>
      <c r="E37" s="70"/>
      <c r="F37" s="70"/>
      <c r="G37" s="70"/>
    </row>
    <row r="38" spans="1:7">
      <c r="A38" s="70"/>
      <c r="B38" s="70"/>
      <c r="C38" s="70"/>
      <c r="D38" s="70"/>
      <c r="E38" s="70"/>
      <c r="F38" s="70"/>
      <c r="G38" s="70"/>
    </row>
    <row r="39" spans="1:7">
      <c r="A39" s="70"/>
      <c r="B39" s="70"/>
      <c r="C39" s="70"/>
      <c r="D39" s="70"/>
      <c r="E39" s="70"/>
      <c r="F39" s="70"/>
      <c r="G39" s="70"/>
    </row>
    <row r="40" spans="1:7">
      <c r="A40" s="70"/>
      <c r="B40" s="70"/>
      <c r="C40" s="70"/>
      <c r="D40" s="70"/>
      <c r="E40" s="70"/>
      <c r="F40" s="70"/>
      <c r="G40" s="70"/>
    </row>
  </sheetData>
  <mergeCells count="7">
    <mergeCell ref="A1:H1"/>
    <mergeCell ref="A3:A4"/>
    <mergeCell ref="B3:B4"/>
    <mergeCell ref="C3:C4"/>
    <mergeCell ref="D3:D4"/>
    <mergeCell ref="E3:G3"/>
    <mergeCell ref="H3:H4"/>
  </mergeCells>
  <pageMargins left="0.70866141732283472" right="0.31496062992125984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 01.09.2021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2021-09-03T09:40:25Z</dcterms:modified>
</cp:coreProperties>
</file>